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140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<sst xmlns="http://schemas.openxmlformats.org/spreadsheetml/2006/main" count="51" uniqueCount="51">
  <si>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</si>
  <si>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</si>
  <si>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</si>
  <si>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</si>
  <si>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</si>
  <si>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</si>
  <si>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</si>
  <si>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</si>
  <si>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</si>
  <si>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</si>
  <si>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</si>
  <si>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</si>
  <si>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</si>
  <si>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</si>
  <si>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</si>
  <si>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</si>
  <si>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</si>
  <si>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</si>
  <si>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</si>
  <si>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</si>
  <si>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</si>
  <si>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</si>
  <si>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</si>
  <si>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</si>
  <si>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</si>
  <si>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</si>
  <si>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</si>
  <si>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</si>
  <si>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</si>
  <si>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</si>
  <si>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</si>
  <si>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</si>
  <si>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</si>
  <si>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</si>
  <si>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</si>
  <si>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</si>
  <si>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</si>
  <si>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</si>
  <si>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</si>
  <si>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</si>
  <si>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</si>
  <si>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</si>
  <si>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</si>
  <si>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</si>
  <si>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</si>
  <si>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</si>
  <si>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13．委託費</t>
  </si>
  <si>
    <t>14. 外注費</t>
  </si>
  <si>
    <t>12. 設備処分費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</si>
  <si>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（上記１．～14．の合計）</t>
    </r>
  </si>
  <si>
    <t>交付を受ける補助金額（精算額）
　（3）－（4）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</si>
</sst>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3" fillId="0" borderId="0" xfId="48" applyFont="1" applyAlignment="1">
      <alignment horizontal="right" vertical="center"/>
    </xf>
    <xf numFmtId="0" fontId="3" fillId="7" borderId="17" xfId="62" applyFont="1" applyFill="1" applyBorder="1" applyAlignment="1" applyProtection="1">
      <alignment vertical="center" wrapText="1"/>
      <protection locked="0"/>
    </xf>
    <xf numFmtId="0" fontId="3" fillId="7" borderId="18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19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2" fillId="0" borderId="20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21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56" fillId="0" borderId="0" xfId="62" applyFont="1" applyAlignment="1" applyProtection="1">
      <alignment vertical="center"/>
      <protection locked="0"/>
    </xf>
    <xf numFmtId="0" fontId="4" fillId="0" borderId="22" xfId="61" applyFont="1" applyBorder="1" applyAlignment="1" applyProtection="1">
      <alignment horizontal="center" vertical="center"/>
      <protection/>
    </xf>
    <xf numFmtId="38" fontId="8" fillId="0" borderId="23" xfId="50" applyFont="1" applyFill="1" applyBorder="1" applyAlignment="1" applyProtection="1">
      <alignment horizontal="right" vertical="center"/>
      <protection locked="0"/>
    </xf>
    <xf numFmtId="38" fontId="7" fillId="0" borderId="24" xfId="50" applyFont="1" applyFill="1" applyBorder="1" applyAlignment="1" applyProtection="1">
      <alignment horizontal="right" vertical="center"/>
      <protection locked="0"/>
    </xf>
    <xf numFmtId="182" fontId="3" fillId="0" borderId="2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62" applyFont="1" applyFill="1" applyBorder="1" applyAlignment="1" applyProtection="1">
      <alignment horizontal="left" vertical="center" wrapText="1"/>
      <protection locked="0"/>
    </xf>
    <xf numFmtId="38" fontId="8" fillId="0" borderId="27" xfId="50" applyFont="1" applyFill="1" applyBorder="1" applyAlignment="1" applyProtection="1">
      <alignment horizontal="right" vertical="center"/>
      <protection locked="0"/>
    </xf>
    <xf numFmtId="38" fontId="7" fillId="0" borderId="28" xfId="50" applyFont="1" applyFill="1" applyBorder="1" applyAlignment="1" applyProtection="1">
      <alignment horizontal="right" vertical="center"/>
      <protection locked="0"/>
    </xf>
    <xf numFmtId="182" fontId="3" fillId="0" borderId="29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62" applyFont="1" applyFill="1" applyBorder="1" applyAlignment="1" applyProtection="1">
      <alignment horizontal="left" vertical="center" wrapText="1"/>
      <protection locked="0"/>
    </xf>
    <xf numFmtId="38" fontId="8" fillId="0" borderId="31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62" applyFont="1" applyFill="1" applyBorder="1" applyAlignment="1" applyProtection="1">
      <alignment horizontal="left" vertical="center" wrapText="1"/>
      <protection locked="0"/>
    </xf>
    <xf numFmtId="0" fontId="5" fillId="0" borderId="33" xfId="62" applyFont="1" applyBorder="1" applyAlignment="1" applyProtection="1">
      <alignment vertical="center"/>
      <protection locked="0"/>
    </xf>
    <xf numFmtId="0" fontId="5" fillId="0" borderId="22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22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29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38" fontId="57" fillId="0" borderId="22" xfId="48" applyFont="1" applyBorder="1" applyAlignment="1" applyProtection="1">
      <alignment horizontal="right"/>
      <protection locked="0"/>
    </xf>
    <xf numFmtId="38" fontId="57" fillId="0" borderId="33" xfId="48" applyFont="1" applyBorder="1" applyAlignment="1" applyProtection="1">
      <alignment horizontal="right"/>
      <protection locked="0"/>
    </xf>
    <xf numFmtId="181" fontId="8" fillId="0" borderId="22" xfId="61" applyNumberFormat="1" applyFont="1" applyBorder="1" applyAlignment="1" applyProtection="1">
      <alignment horizontal="left" vertical="center"/>
      <protection/>
    </xf>
    <xf numFmtId="0" fontId="5" fillId="10" borderId="17" xfId="62" applyFont="1" applyFill="1" applyBorder="1" applyAlignment="1" applyProtection="1">
      <alignment horizontal="center" vertical="center" wrapText="1"/>
      <protection locked="0"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6" fillId="0" borderId="42" xfId="61" applyFont="1" applyBorder="1" applyAlignment="1" applyProtection="1">
      <alignment horizontal="left" vertical="center" wrapText="1"/>
      <protection/>
    </xf>
    <xf numFmtId="0" fontId="6" fillId="0" borderId="42" xfId="61" applyFont="1" applyBorder="1" applyAlignment="1" applyProtection="1">
      <alignment horizontal="left" vertical="center"/>
      <protection/>
    </xf>
    <xf numFmtId="0" fontId="5" fillId="10" borderId="43" xfId="62" applyFont="1" applyFill="1" applyBorder="1" applyAlignment="1" applyProtection="1">
      <alignment horizontal="center" vertical="center"/>
      <protection locked="0"/>
    </xf>
    <xf numFmtId="0" fontId="5" fillId="10" borderId="44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0" fontId="5" fillId="10" borderId="46" xfId="62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 wrapText="1"/>
      <protection locked="0"/>
    </xf>
    <xf numFmtId="38" fontId="5" fillId="10" borderId="48" xfId="50" applyFont="1" applyFill="1" applyBorder="1" applyAlignment="1" applyProtection="1">
      <alignment horizontal="center" vertical="center"/>
      <protection locked="0"/>
    </xf>
    <xf numFmtId="38" fontId="5" fillId="10" borderId="49" xfId="50" applyFont="1" applyFill="1" applyBorder="1" applyAlignment="1" applyProtection="1">
      <alignment horizontal="center" vertical="center" wrapText="1"/>
      <protection locked="0"/>
    </xf>
    <xf numFmtId="38" fontId="5" fillId="10" borderId="50" xfId="50" applyFont="1" applyFill="1" applyBorder="1" applyAlignment="1" applyProtection="1">
      <alignment horizontal="center" vertical="center"/>
      <protection locked="0"/>
    </xf>
    <xf numFmtId="0" fontId="5" fillId="10" borderId="17" xfId="62" applyFont="1" applyFill="1" applyBorder="1" applyAlignment="1" applyProtection="1">
      <alignment horizontal="center" vertical="center"/>
      <protection locked="0"/>
    </xf>
    <xf numFmtId="0" fontId="5" fillId="10" borderId="39" xfId="62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 wrapText="1"/>
    </xf>
    <xf numFmtId="38" fontId="58" fillId="0" borderId="10" xfId="48" applyFont="1" applyBorder="1" applyAlignment="1">
      <alignment horizontal="right" vertical="center" wrapText="1"/>
    </xf>
    <xf numFmtId="38" fontId="58" fillId="0" borderId="51" xfId="48" applyFont="1" applyBorder="1" applyAlignment="1">
      <alignment horizontal="right" vertical="center" wrapText="1"/>
    </xf>
    <xf numFmtId="38" fontId="58" fillId="0" borderId="52" xfId="48" applyFont="1" applyBorder="1" applyAlignment="1">
      <alignment horizontal="right" vertical="center" wrapText="1"/>
    </xf>
    <xf numFmtId="38" fontId="58" fillId="0" borderId="53" xfId="48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47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38" fontId="58" fillId="0" borderId="55" xfId="48" applyFont="1" applyBorder="1" applyAlignment="1">
      <alignment horizontal="right" vertical="center" wrapText="1"/>
    </xf>
    <xf numFmtId="38" fontId="58" fillId="0" borderId="33" xfId="48" applyFont="1" applyBorder="1" applyAlignment="1">
      <alignment horizontal="right" vertical="center" wrapText="1"/>
    </xf>
    <xf numFmtId="38" fontId="58" fillId="0" borderId="56" xfId="48" applyFont="1" applyBorder="1" applyAlignment="1">
      <alignment horizontal="right" vertical="center" wrapText="1"/>
    </xf>
    <xf numFmtId="38" fontId="59" fillId="0" borderId="55" xfId="48" applyFont="1" applyBorder="1" applyAlignment="1">
      <alignment horizontal="right" vertical="center"/>
    </xf>
    <xf numFmtId="38" fontId="59" fillId="0" borderId="33" xfId="48" applyFont="1" applyBorder="1" applyAlignment="1">
      <alignment horizontal="right" vertical="center"/>
    </xf>
    <xf numFmtId="38" fontId="59" fillId="0" borderId="56" xfId="48" applyFont="1" applyBorder="1" applyAlignment="1">
      <alignment horizontal="right" vertical="center"/>
    </xf>
    <xf numFmtId="38" fontId="58" fillId="0" borderId="11" xfId="48" applyFont="1" applyBorder="1" applyAlignment="1">
      <alignment horizontal="right" vertical="center" wrapText="1"/>
    </xf>
    <xf numFmtId="38" fontId="58" fillId="0" borderId="57" xfId="48" applyFont="1" applyBorder="1" applyAlignment="1">
      <alignment horizontal="right" vertical="center" wrapText="1"/>
    </xf>
    <xf numFmtId="38" fontId="58" fillId="0" borderId="22" xfId="48" applyFont="1" applyBorder="1" applyAlignment="1">
      <alignment horizontal="right" vertical="center" wrapText="1"/>
    </xf>
    <xf numFmtId="38" fontId="58" fillId="0" borderId="58" xfId="48" applyFont="1" applyBorder="1" applyAlignment="1">
      <alignment horizontal="right" vertical="center" wrapText="1"/>
    </xf>
    <xf numFmtId="38" fontId="58" fillId="0" borderId="11" xfId="48" applyFont="1" applyBorder="1" applyAlignment="1">
      <alignment horizontal="right" vertical="center"/>
    </xf>
    <xf numFmtId="38" fontId="58" fillId="0" borderId="59" xfId="48" applyFont="1" applyBorder="1" applyAlignment="1">
      <alignment horizontal="right" vertical="center"/>
    </xf>
    <xf numFmtId="38" fontId="58" fillId="0" borderId="60" xfId="48" applyFont="1" applyBorder="1" applyAlignment="1">
      <alignment horizontal="right" vertical="center"/>
    </xf>
    <xf numFmtId="0" fontId="60" fillId="0" borderId="33" xfId="61" applyNumberFormat="1" applyFont="1" applyBorder="1" applyAlignment="1" applyProtection="1">
      <alignment horizontal="left" vertical="center" shrinkToFit="1"/>
      <protection/>
    </xf>
    <xf numFmtId="179" fontId="60" fillId="0" borderId="22" xfId="61" applyNumberFormat="1" applyFont="1" applyBorder="1" applyAlignment="1" applyProtection="1">
      <alignment horizontal="left" vertical="center" shrinkToFit="1"/>
      <protection/>
    </xf>
    <xf numFmtId="0" fontId="8" fillId="0" borderId="22" xfId="61" applyFont="1" applyBorder="1" applyAlignment="1" applyProtection="1">
      <alignment horizontal="left" vertical="center" shrinkToFit="1"/>
      <protection/>
    </xf>
    <xf numFmtId="0" fontId="8" fillId="0" borderId="33" xfId="61" applyFont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H2" sqref="H2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22.28125" style="16" customWidth="1"/>
    <col min="4" max="4" width="22.57421875" style="17" customWidth="1"/>
    <col min="5" max="6" width="20.57421875" style="4" customWidth="1"/>
    <col min="7" max="7" width="21.57421875" style="4" customWidth="1"/>
    <col min="8" max="8" width="24.71093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6" t="s">
        <v>34</v>
      </c>
      <c r="B1" s="76"/>
      <c r="C1" s="77"/>
      <c r="D1" s="77"/>
      <c r="E1" s="77"/>
      <c r="F1" s="77"/>
      <c r="G1" s="77"/>
      <c r="H1" s="77"/>
    </row>
    <row r="2" spans="1:8" s="7" customFormat="1" ht="19.5" customHeight="1">
      <c r="A2" s="18"/>
      <c r="B2" s="5"/>
      <c r="C2" s="3"/>
      <c r="D2" s="3"/>
      <c r="E2" s="5"/>
      <c r="F2" s="5"/>
      <c r="G2" s="54" t="s">
        <v>35</v>
      </c>
      <c r="H2" s="110"/>
    </row>
    <row r="3" spans="1:8" s="7" customFormat="1" ht="19.5" customHeight="1">
      <c r="A3" s="18"/>
      <c r="B3" s="5"/>
      <c r="C3" s="3"/>
      <c r="D3" s="3"/>
      <c r="E3" s="5"/>
      <c r="F3" s="5"/>
      <c r="G3" s="53" t="s">
        <v>38</v>
      </c>
      <c r="H3" s="111"/>
    </row>
    <row r="4" spans="1:8" s="7" customFormat="1" ht="30.75" customHeight="1">
      <c r="A4" s="18"/>
      <c r="B4" s="5"/>
      <c r="C4" s="3"/>
      <c r="D4" s="55"/>
      <c r="E4" s="5"/>
      <c r="F4" s="5"/>
      <c r="G4" s="72" t="s">
        <v>45</v>
      </c>
      <c r="H4" s="73"/>
    </row>
    <row r="5" spans="1:8" s="7" customFormat="1" ht="19.5" customHeight="1">
      <c r="A5" s="18"/>
      <c r="B5" s="5"/>
      <c r="C5" s="3"/>
      <c r="D5" s="3"/>
      <c r="E5" s="5"/>
      <c r="F5" s="5"/>
      <c r="G5" s="54" t="s">
        <v>36</v>
      </c>
      <c r="H5" s="67">
        <v>43300</v>
      </c>
    </row>
    <row r="6" spans="1:8" s="7" customFormat="1" ht="19.5" customHeight="1">
      <c r="A6" s="18"/>
      <c r="B6" s="5"/>
      <c r="C6" s="3"/>
      <c r="D6" s="3"/>
      <c r="E6" s="5"/>
      <c r="F6" s="5"/>
      <c r="G6" s="73" t="s">
        <v>33</v>
      </c>
      <c r="H6" s="73"/>
    </row>
    <row r="7" spans="1:8" s="7" customFormat="1" ht="19.5" customHeight="1">
      <c r="A7" s="18"/>
      <c r="B7" s="5"/>
      <c r="C7" s="3"/>
      <c r="D7" s="3"/>
      <c r="E7" s="5"/>
      <c r="F7" s="5"/>
      <c r="G7" s="56" t="s">
        <v>37</v>
      </c>
      <c r="H7" s="41"/>
    </row>
    <row r="8" spans="1:8" s="7" customFormat="1" ht="30.75" customHeight="1">
      <c r="A8" s="18"/>
      <c r="B8" s="5"/>
      <c r="C8" s="3"/>
      <c r="D8" s="3"/>
      <c r="E8" s="5"/>
      <c r="F8" s="5"/>
      <c r="G8" s="72" t="s">
        <v>44</v>
      </c>
      <c r="H8" s="73"/>
    </row>
    <row r="9" spans="1:8" s="7" customFormat="1" ht="19.5" customHeight="1">
      <c r="A9" s="40" t="s">
        <v>30</v>
      </c>
      <c r="B9" s="31"/>
      <c r="C9" s="31"/>
      <c r="D9" s="31"/>
      <c r="E9" s="31"/>
      <c r="F9" s="31"/>
      <c r="G9" s="31"/>
      <c r="H9" s="31"/>
    </row>
    <row r="10" spans="1:8" s="7" customFormat="1" ht="19.5" customHeight="1">
      <c r="A10" s="31" t="s">
        <v>31</v>
      </c>
      <c r="B10" s="31"/>
      <c r="C10" s="31"/>
      <c r="D10" s="31"/>
      <c r="E10" s="31"/>
      <c r="F10" s="31"/>
      <c r="G10" s="31"/>
      <c r="H10" s="31"/>
    </row>
    <row r="11" spans="1:8" s="7" customFormat="1" ht="19.5" customHeight="1">
      <c r="A11" s="31" t="s">
        <v>32</v>
      </c>
      <c r="B11" s="31"/>
      <c r="C11" s="31"/>
      <c r="D11" s="31"/>
      <c r="E11" s="31"/>
      <c r="F11" s="31"/>
      <c r="G11" s="31"/>
      <c r="H11" s="31"/>
    </row>
    <row r="12" spans="1:8" s="7" customFormat="1" ht="19.5" customHeight="1">
      <c r="A12" s="31" t="s">
        <v>43</v>
      </c>
      <c r="B12" s="31"/>
      <c r="C12" s="31"/>
      <c r="D12" s="31"/>
      <c r="E12" s="31"/>
      <c r="F12" s="31"/>
      <c r="G12" s="31"/>
      <c r="H12" s="31"/>
    </row>
    <row r="13" spans="1:8" s="7" customFormat="1" ht="19.5" customHeight="1">
      <c r="A13" s="31" t="s">
        <v>42</v>
      </c>
      <c r="B13" s="31"/>
      <c r="C13" s="31"/>
      <c r="D13" s="31"/>
      <c r="E13" s="31"/>
      <c r="F13" s="31"/>
      <c r="G13" s="31"/>
      <c r="H13" s="31"/>
    </row>
    <row r="14" spans="1:8" s="7" customFormat="1" ht="19.5" customHeight="1">
      <c r="A14" s="31" t="s">
        <v>41</v>
      </c>
      <c r="B14" s="31"/>
      <c r="C14" s="31"/>
      <c r="D14" s="31"/>
      <c r="E14" s="31"/>
      <c r="F14" s="31"/>
      <c r="G14" s="31"/>
      <c r="H14" s="31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8" t="s">
        <v>14</v>
      </c>
      <c r="B16" s="68" t="s">
        <v>16</v>
      </c>
      <c r="C16" s="80" t="s">
        <v>20</v>
      </c>
      <c r="D16" s="82" t="s">
        <v>21</v>
      </c>
      <c r="E16" s="84" t="s">
        <v>39</v>
      </c>
      <c r="F16" s="68" t="s">
        <v>19</v>
      </c>
      <c r="G16" s="68" t="s">
        <v>40</v>
      </c>
      <c r="H16" s="74" t="s">
        <v>15</v>
      </c>
    </row>
    <row r="17" spans="1:8" s="9" customFormat="1" ht="29.25" customHeight="1" thickBot="1">
      <c r="A17" s="79"/>
      <c r="B17" s="69"/>
      <c r="C17" s="81"/>
      <c r="D17" s="83"/>
      <c r="E17" s="85"/>
      <c r="F17" s="69"/>
      <c r="G17" s="69"/>
      <c r="H17" s="75"/>
    </row>
    <row r="18" spans="1:8" ht="51" customHeight="1">
      <c r="A18" s="22">
        <v>1</v>
      </c>
      <c r="B18" s="27"/>
      <c r="C18" s="42"/>
      <c r="D18" s="43"/>
      <c r="E18" s="61"/>
      <c r="F18" s="58"/>
      <c r="G18" s="44"/>
      <c r="H18" s="45"/>
    </row>
    <row r="19" spans="1:8" ht="51" customHeight="1">
      <c r="A19" s="23">
        <v>2</v>
      </c>
      <c r="B19" s="21"/>
      <c r="C19" s="46"/>
      <c r="D19" s="47"/>
      <c r="E19" s="62"/>
      <c r="F19" s="59"/>
      <c r="G19" s="48"/>
      <c r="H19" s="49"/>
    </row>
    <row r="20" spans="1:8" ht="51" customHeight="1">
      <c r="A20" s="23">
        <v>3</v>
      </c>
      <c r="B20" s="21"/>
      <c r="C20" s="46"/>
      <c r="D20" s="47"/>
      <c r="E20" s="62"/>
      <c r="F20" s="59"/>
      <c r="G20" s="48"/>
      <c r="H20" s="49"/>
    </row>
    <row r="21" spans="1:8" ht="51" customHeight="1">
      <c r="A21" s="23">
        <v>4</v>
      </c>
      <c r="B21" s="21"/>
      <c r="C21" s="46"/>
      <c r="D21" s="47"/>
      <c r="E21" s="62"/>
      <c r="F21" s="59"/>
      <c r="G21" s="48"/>
      <c r="H21" s="49"/>
    </row>
    <row r="22" spans="1:8" ht="51" customHeight="1">
      <c r="A22" s="23">
        <v>5</v>
      </c>
      <c r="B22" s="21"/>
      <c r="C22" s="46"/>
      <c r="D22" s="47"/>
      <c r="E22" s="62"/>
      <c r="F22" s="59"/>
      <c r="G22" s="48"/>
      <c r="H22" s="49"/>
    </row>
    <row r="23" spans="1:8" ht="51" customHeight="1">
      <c r="A23" s="23">
        <v>6</v>
      </c>
      <c r="B23" s="21"/>
      <c r="C23" s="46"/>
      <c r="D23" s="47"/>
      <c r="E23" s="62"/>
      <c r="F23" s="59"/>
      <c r="G23" s="48"/>
      <c r="H23" s="49"/>
    </row>
    <row r="24" spans="1:8" ht="51" customHeight="1">
      <c r="A24" s="23">
        <v>7</v>
      </c>
      <c r="B24" s="21"/>
      <c r="C24" s="46"/>
      <c r="D24" s="47"/>
      <c r="E24" s="62"/>
      <c r="F24" s="59"/>
      <c r="G24" s="48"/>
      <c r="H24" s="49"/>
    </row>
    <row r="25" spans="1:8" ht="51" customHeight="1">
      <c r="A25" s="23">
        <v>8</v>
      </c>
      <c r="B25" s="21"/>
      <c r="C25" s="50"/>
      <c r="D25" s="47"/>
      <c r="E25" s="63"/>
      <c r="F25" s="60"/>
      <c r="G25" s="51"/>
      <c r="H25" s="52"/>
    </row>
    <row r="26" spans="1:8" ht="51" customHeight="1">
      <c r="A26" s="23">
        <v>9</v>
      </c>
      <c r="B26" s="21"/>
      <c r="C26" s="50"/>
      <c r="D26" s="47"/>
      <c r="E26" s="63"/>
      <c r="F26" s="60"/>
      <c r="G26" s="51"/>
      <c r="H26" s="52"/>
    </row>
    <row r="27" spans="1:8" ht="51" customHeight="1" thickBot="1">
      <c r="A27" s="23">
        <v>10</v>
      </c>
      <c r="B27" s="28"/>
      <c r="C27" s="50"/>
      <c r="D27" s="47"/>
      <c r="E27" s="63"/>
      <c r="F27" s="60"/>
      <c r="G27" s="51"/>
      <c r="H27" s="52"/>
    </row>
    <row r="28" spans="1:8" s="8" customFormat="1" ht="30" customHeight="1" thickBot="1">
      <c r="A28" s="70" t="s">
        <v>24</v>
      </c>
      <c r="B28" s="71"/>
      <c r="C28" s="30">
        <f>SUM(C18:C27)</f>
        <v>0</v>
      </c>
      <c r="D28" s="64">
        <f>SUM(D18:D27)</f>
        <v>0</v>
      </c>
      <c r="E28" s="57"/>
      <c r="F28" s="10"/>
      <c r="G28" s="11"/>
      <c r="H28" s="12"/>
    </row>
    <row r="29" spans="1:8" ht="11.25">
      <c r="A29" s="19"/>
      <c r="B29" s="13"/>
      <c r="C29" s="29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1:H1"/>
    <mergeCell ref="A16:A17"/>
    <mergeCell ref="C16:C17"/>
    <mergeCell ref="D16:D17"/>
    <mergeCell ref="E16:E17"/>
    <mergeCell ref="G16:G17"/>
    <mergeCell ref="B16:B17"/>
    <mergeCell ref="F16:F17"/>
    <mergeCell ref="A28:B28"/>
    <mergeCell ref="G4:H4"/>
    <mergeCell ref="G6:H6"/>
    <mergeCell ref="H16:H17"/>
    <mergeCell ref="G8:H8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7874015748031497" bottom="0.3937007874015748" header="0.1968503937007874" footer="0.11811023622047245"/>
  <pageSetup fitToHeight="1" fitToWidth="1" horizontalDpi="600" verticalDpi="600" orientation="portrait" paperSize="9" scale="63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view="pageBreakPreview" zoomScaleNormal="85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6" t="s">
        <v>23</v>
      </c>
      <c r="D1" s="25"/>
    </row>
    <row r="2" spans="1:4" ht="18" customHeight="1">
      <c r="A2" s="91" t="s">
        <v>12</v>
      </c>
      <c r="B2" s="91"/>
      <c r="C2" s="91"/>
      <c r="D2" s="91"/>
    </row>
    <row r="3" spans="1:4" ht="18" customHeight="1">
      <c r="A3" s="37"/>
      <c r="B3" s="37"/>
      <c r="C3" s="65" t="s">
        <v>17</v>
      </c>
      <c r="D3" s="109">
        <f>'経費支出管理表'!H2</f>
        <v>0</v>
      </c>
    </row>
    <row r="4" spans="1:4" ht="18" customHeight="1">
      <c r="A4" s="37"/>
      <c r="B4" s="37"/>
      <c r="C4" s="66" t="s">
        <v>18</v>
      </c>
      <c r="D4" s="108">
        <f>'経費支出管理表'!H3</f>
        <v>0</v>
      </c>
    </row>
    <row r="5" ht="14.25">
      <c r="D5" s="26" t="s">
        <v>13</v>
      </c>
    </row>
    <row r="6" spans="1:4" ht="21" customHeight="1">
      <c r="A6" s="92" t="s">
        <v>0</v>
      </c>
      <c r="B6" s="86" t="s">
        <v>1</v>
      </c>
      <c r="C6" s="86"/>
      <c r="D6" s="86"/>
    </row>
    <row r="7" spans="1:4" ht="21" customHeight="1">
      <c r="A7" s="93"/>
      <c r="B7" s="86"/>
      <c r="C7" s="86"/>
      <c r="D7" s="86"/>
    </row>
    <row r="8" spans="1:4" ht="33.75" customHeight="1">
      <c r="A8" s="1" t="s">
        <v>2</v>
      </c>
      <c r="B8" s="87">
        <f>SUMIF('経費支出管理表'!$B$18:$B$27,"１．機械装置等費",'経費支出管理表'!$D$18:$D$27)</f>
        <v>0</v>
      </c>
      <c r="C8" s="87"/>
      <c r="D8" s="87"/>
    </row>
    <row r="9" spans="1:4" ht="33.75" customHeight="1">
      <c r="A9" s="1" t="s">
        <v>3</v>
      </c>
      <c r="B9" s="87">
        <f>SUMIF('経費支出管理表'!$B$18:$B$27,"２．広報費",'経費支出管理表'!$D$18:$D$27)</f>
        <v>0</v>
      </c>
      <c r="C9" s="87"/>
      <c r="D9" s="87"/>
    </row>
    <row r="10" spans="1:4" ht="33.75" customHeight="1">
      <c r="A10" s="1" t="s">
        <v>4</v>
      </c>
      <c r="B10" s="87">
        <f>SUMIF('経費支出管理表'!$B$18:$B$27,"３．展示会等出展費",'経費支出管理表'!$D$18:$D$27)</f>
        <v>0</v>
      </c>
      <c r="C10" s="87"/>
      <c r="D10" s="87"/>
    </row>
    <row r="11" spans="1:4" ht="33.75" customHeight="1">
      <c r="A11" s="1" t="s">
        <v>5</v>
      </c>
      <c r="B11" s="87">
        <f>SUMIF('経費支出管理表'!$B$18:$B$27,"４．旅費",'経費支出管理表'!$D$18:$D$27)</f>
        <v>0</v>
      </c>
      <c r="C11" s="87"/>
      <c r="D11" s="87"/>
    </row>
    <row r="12" spans="1:4" ht="33.75" customHeight="1">
      <c r="A12" s="1" t="s">
        <v>6</v>
      </c>
      <c r="B12" s="87">
        <f>SUMIF('経費支出管理表'!$B$18:$B$27,"５．開発費",'経費支出管理表'!$D$18:$D$27)</f>
        <v>0</v>
      </c>
      <c r="C12" s="87"/>
      <c r="D12" s="87"/>
    </row>
    <row r="13" spans="1:4" ht="33.75" customHeight="1">
      <c r="A13" s="1" t="s">
        <v>7</v>
      </c>
      <c r="B13" s="87">
        <f>SUMIF('経費支出管理表'!$B$18:$B$27,"６．資料購入費",'経費支出管理表'!$D$18:$D$27)</f>
        <v>0</v>
      </c>
      <c r="C13" s="87"/>
      <c r="D13" s="87"/>
    </row>
    <row r="14" spans="1:4" ht="33.75" customHeight="1">
      <c r="A14" s="1" t="s">
        <v>8</v>
      </c>
      <c r="B14" s="87">
        <f>SUMIF('経費支出管理表'!$B$18:$B$27,"７．雑役務費",'経費支出管理表'!$D$18:$D$27)</f>
        <v>0</v>
      </c>
      <c r="C14" s="87"/>
      <c r="D14" s="87"/>
    </row>
    <row r="15" spans="1:4" ht="33.75" customHeight="1">
      <c r="A15" s="1" t="s">
        <v>9</v>
      </c>
      <c r="B15" s="87">
        <f>SUMIF('経費支出管理表'!$B$18:$B$27,"８．借料",'経費支出管理表'!$D$18:$D$27)</f>
        <v>0</v>
      </c>
      <c r="C15" s="87"/>
      <c r="D15" s="87"/>
    </row>
    <row r="16" spans="1:4" ht="33.75" customHeight="1">
      <c r="A16" s="1" t="s">
        <v>10</v>
      </c>
      <c r="B16" s="87">
        <f>SUMIF('経費支出管理表'!$B$18:$B$27,"９．専門家謝金",'経費支出管理表'!$D$18:$D$27)</f>
        <v>0</v>
      </c>
      <c r="C16" s="87"/>
      <c r="D16" s="87"/>
    </row>
    <row r="17" spans="1:4" ht="33.75" customHeight="1">
      <c r="A17" s="1" t="s">
        <v>11</v>
      </c>
      <c r="B17" s="87">
        <f>SUMIF('経費支出管理表'!$B$18:$B$27,"10．専門家旅費",'経費支出管理表'!$D$18:$D$27)</f>
        <v>0</v>
      </c>
      <c r="C17" s="87"/>
      <c r="D17" s="87"/>
    </row>
    <row r="18" spans="1:4" ht="33.75" customHeight="1">
      <c r="A18" s="1" t="s">
        <v>22</v>
      </c>
      <c r="B18" s="87">
        <f>SUMIF('経費支出管理表'!$B$18:$B$27,"11．車両購入費",'経費支出管理表'!$D$18:$D$27)</f>
        <v>0</v>
      </c>
      <c r="C18" s="87"/>
      <c r="D18" s="87"/>
    </row>
    <row r="19" spans="1:4" ht="33.75" customHeight="1">
      <c r="A19" s="1" t="s">
        <v>48</v>
      </c>
      <c r="B19" s="87">
        <f>SUMIF('経費支出管理表'!$B$18:$B$27,"12．設備処分費",'経費支出管理表'!$D$18:$D$27)</f>
        <v>0</v>
      </c>
      <c r="C19" s="87"/>
      <c r="D19" s="87"/>
    </row>
    <row r="20" spans="1:4" ht="33.75" customHeight="1">
      <c r="A20" s="1" t="s">
        <v>46</v>
      </c>
      <c r="B20" s="87">
        <f>SUMIF('経費支出管理表'!$B$18:$B$27,"13．委託費",'経費支出管理表'!$D$18:$D$27)</f>
        <v>0</v>
      </c>
      <c r="C20" s="87"/>
      <c r="D20" s="87"/>
    </row>
    <row r="21" spans="1:4" ht="33.75" customHeight="1" thickBot="1">
      <c r="A21" s="2" t="s">
        <v>47</v>
      </c>
      <c r="B21" s="101">
        <f>SUMIF('経費支出管理表'!$B$18:$B$27,"14．外注費",'経費支出管理表'!$D$18:$D$27)</f>
        <v>0</v>
      </c>
      <c r="C21" s="101"/>
      <c r="D21" s="101"/>
    </row>
    <row r="22" spans="1:4" ht="33.75" customHeight="1" thickTop="1">
      <c r="A22" s="39" t="s">
        <v>49</v>
      </c>
      <c r="B22" s="102">
        <f>SUM(B8:D21)</f>
        <v>0</v>
      </c>
      <c r="C22" s="103"/>
      <c r="D22" s="104"/>
    </row>
    <row r="23" spans="1:4" ht="34.5" customHeight="1" thickBot="1">
      <c r="A23" s="33" t="s">
        <v>26</v>
      </c>
      <c r="B23" s="105">
        <f>INT(B22/3*2)</f>
        <v>0</v>
      </c>
      <c r="C23" s="105"/>
      <c r="D23" s="105"/>
    </row>
    <row r="24" spans="1:4" ht="33.75" customHeight="1" thickBot="1" thickTop="1">
      <c r="A24" s="34" t="s">
        <v>25</v>
      </c>
      <c r="B24" s="106"/>
      <c r="C24" s="106"/>
      <c r="D24" s="107"/>
    </row>
    <row r="25" spans="1:4" ht="33.75" customHeight="1" thickTop="1">
      <c r="A25" s="32" t="s">
        <v>27</v>
      </c>
      <c r="B25" s="88">
        <f>MIN(B23,B24)</f>
        <v>0</v>
      </c>
      <c r="C25" s="89"/>
      <c r="D25" s="90"/>
    </row>
    <row r="26" spans="1:4" ht="33.75" customHeight="1">
      <c r="A26" s="35" t="s">
        <v>28</v>
      </c>
      <c r="B26" s="95">
        <v>0</v>
      </c>
      <c r="C26" s="96"/>
      <c r="D26" s="97"/>
    </row>
    <row r="27" spans="1:4" ht="33.75" customHeight="1">
      <c r="A27" s="38" t="s">
        <v>50</v>
      </c>
      <c r="B27" s="98">
        <f>B25-B26</f>
        <v>0</v>
      </c>
      <c r="C27" s="99"/>
      <c r="D27" s="100"/>
    </row>
    <row r="28" spans="1:4" ht="39" customHeight="1">
      <c r="A28" s="94" t="s">
        <v>29</v>
      </c>
      <c r="B28" s="94"/>
      <c r="C28" s="94"/>
      <c r="D28" s="94"/>
    </row>
  </sheetData>
  <sheetProtection/>
  <mergeCells count="24">
    <mergeCell ref="B26:D26"/>
    <mergeCell ref="B27:D27"/>
    <mergeCell ref="B13:D13"/>
    <mergeCell ref="B21:D21"/>
    <mergeCell ref="B22:D22"/>
    <mergeCell ref="B23:D23"/>
    <mergeCell ref="B24:D24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  <mergeCell ref="B19:D19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5511811023622047" bottom="0.1574803149606299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admin</cp:lastModifiedBy>
  <cp:lastPrinted>2018-07-23T00:41:58Z</cp:lastPrinted>
  <dcterms:created xsi:type="dcterms:W3CDTF">2014-04-24T11:21:18Z</dcterms:created>
  <dcterms:modified xsi:type="dcterms:W3CDTF">2018-07-23T00:42:02Z</dcterms:modified>
  <cp:category/>
  <cp:version/>
  <cp:contentType/>
  <cp:contentStatus/>
</cp:coreProperties>
</file>